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9995" windowHeight="78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2" i="1" l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F8" i="1" l="1"/>
  <c r="E13" i="1" l="1"/>
  <c r="F12" i="1" l="1"/>
  <c r="F11" i="1"/>
  <c r="F10" i="1"/>
  <c r="F9" i="1"/>
  <c r="F7" i="1"/>
  <c r="F6" i="1"/>
  <c r="F13" i="1" l="1"/>
</calcChain>
</file>

<file path=xl/sharedStrings.xml><?xml version="1.0" encoding="utf-8"?>
<sst xmlns="http://schemas.openxmlformats.org/spreadsheetml/2006/main" count="19" uniqueCount="19">
  <si>
    <t>Текущий ремонт</t>
  </si>
  <si>
    <t>Техническое обслуживание</t>
  </si>
  <si>
    <t>Услуги аварийно-восстановительной бригады</t>
  </si>
  <si>
    <t>Услуги дворников по уборке придомовой территории от мусора и снега , скашивание сорняков с придомовой территории</t>
  </si>
  <si>
    <t xml:space="preserve">Техническое обслуживание газовых сетей </t>
  </si>
  <si>
    <r>
      <t xml:space="preserve">Управление жилищным </t>
    </r>
    <r>
      <rPr>
        <sz val="12"/>
        <color rgb="FF40000F"/>
        <rFont val="Times New Roman"/>
        <family val="1"/>
        <charset val="204"/>
      </rPr>
      <t>фондом</t>
    </r>
  </si>
  <si>
    <t>№ п/п</t>
  </si>
  <si>
    <t>Перечень работ,  включаемые в тариф по ТСД</t>
  </si>
  <si>
    <t>Сумма начислений</t>
  </si>
  <si>
    <t xml:space="preserve">Сумма поступления </t>
  </si>
  <si>
    <t>Израсходованно</t>
  </si>
  <si>
    <t>Транспортные услуги по очистке придомовой территории от снега</t>
  </si>
  <si>
    <t>(+) остаток                (-) перерасход</t>
  </si>
  <si>
    <t>ИТОГО:</t>
  </si>
  <si>
    <t>Администрация ООО УК "УправДом"</t>
  </si>
  <si>
    <t>м2</t>
  </si>
  <si>
    <t>ОТЧЕТ УПРАВЛЯЮЩЕЙ КОМПАНИИ "УПРАВДОМ" ПЕРЕД СОБСТВЕННИКАМИ МНОГОКВАРТИРНОГО ЖИЛОГО ДОМА ПО АДРЕСУ: г. Верещагино, ул. Ленина 42 за 2014-2016 гг.</t>
  </si>
  <si>
    <t>руб.</t>
  </si>
  <si>
    <t xml:space="preserve">Долг населения на 01.04.16 составляет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</si>
</sst>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40000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name val="Times New Roman CE"/>
      <charset val="204"/>
    </font>
    <font>
      <sz val="8"/>
      <name val="Century Gothic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3" borderId="0" xfId="0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right"/>
    </xf>
    <xf numFmtId="0" fontId="0" fillId="0" borderId="0" xfId="0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tabSelected="1" topLeftCell="A7" workbookViewId="0">
      <selection activeCell="B20" sqref="B20"/>
    </sheetView>
  </sheetViews>
  <sheetFormatPr defaultRowHeight="15"/>
  <cols>
    <col min="1" max="1" width="5.42578125" customWidth="1"/>
    <col min="2" max="2" width="72.5703125" customWidth="1"/>
    <col min="3" max="3" width="11.7109375" customWidth="1"/>
    <col min="4" max="4" width="12.42578125" customWidth="1"/>
    <col min="5" max="5" width="14" customWidth="1"/>
    <col min="6" max="6" width="12.42578125" customWidth="1"/>
  </cols>
  <sheetData>
    <row r="2" spans="1:6" ht="50.25" customHeight="1">
      <c r="A2" s="17" t="s">
        <v>16</v>
      </c>
      <c r="B2" s="17"/>
      <c r="C2" s="17"/>
      <c r="D2" s="17"/>
      <c r="E2" s="17"/>
      <c r="F2" s="17"/>
    </row>
    <row r="4" spans="1:6" ht="15.75">
      <c r="E4" s="18">
        <v>2397.1999999999998</v>
      </c>
      <c r="F4" s="19" t="s">
        <v>15</v>
      </c>
    </row>
    <row r="5" spans="1:6" ht="76.5" customHeight="1">
      <c r="A5" s="10" t="s">
        <v>6</v>
      </c>
      <c r="B5" s="11" t="s">
        <v>7</v>
      </c>
      <c r="C5" s="12" t="s">
        <v>8</v>
      </c>
      <c r="D5" s="12" t="s">
        <v>9</v>
      </c>
      <c r="E5" s="13" t="s">
        <v>10</v>
      </c>
      <c r="F5" s="14" t="s">
        <v>12</v>
      </c>
    </row>
    <row r="6" spans="1:6" ht="28.5" customHeight="1">
      <c r="A6" s="2">
        <v>1</v>
      </c>
      <c r="B6" s="3" t="s">
        <v>0</v>
      </c>
      <c r="C6" s="6">
        <f>C13*33.03%</f>
        <v>121087.98000000001</v>
      </c>
      <c r="D6" s="7">
        <f>D13*33.03%</f>
        <v>101326.79160000001</v>
      </c>
      <c r="E6" s="6">
        <v>322189.62</v>
      </c>
      <c r="F6" s="6">
        <f t="shared" ref="F6:F11" si="0">C6-E6</f>
        <v>-201101.63999999998</v>
      </c>
    </row>
    <row r="7" spans="1:6" ht="29.25" customHeight="1">
      <c r="A7" s="2">
        <v>2</v>
      </c>
      <c r="B7" s="3" t="s">
        <v>1</v>
      </c>
      <c r="C7" s="6">
        <f>C13*8.49%</f>
        <v>31124.34</v>
      </c>
      <c r="D7" s="7">
        <f>D13*8.49%</f>
        <v>26044.942800000001</v>
      </c>
      <c r="E7" s="6">
        <v>34519.699999999997</v>
      </c>
      <c r="F7" s="6">
        <f t="shared" si="0"/>
        <v>-3395.3599999999969</v>
      </c>
    </row>
    <row r="8" spans="1:6" ht="30" customHeight="1">
      <c r="A8" s="2">
        <v>3</v>
      </c>
      <c r="B8" s="3" t="s">
        <v>2</v>
      </c>
      <c r="C8" s="6">
        <f>C13*15.95%</f>
        <v>58472.700000000004</v>
      </c>
      <c r="D8" s="7">
        <f>D13*15.95%</f>
        <v>48930.133999999998</v>
      </c>
      <c r="E8" s="15">
        <v>64820.26</v>
      </c>
      <c r="F8" s="6">
        <f t="shared" si="0"/>
        <v>-6347.5599999999977</v>
      </c>
    </row>
    <row r="9" spans="1:6" ht="32.25" customHeight="1">
      <c r="A9" s="2">
        <v>4</v>
      </c>
      <c r="B9" s="3" t="s">
        <v>11</v>
      </c>
      <c r="C9" s="6">
        <f>C13*3.07%</f>
        <v>11254.619999999999</v>
      </c>
      <c r="D9" s="7">
        <f>D13*3.07%</f>
        <v>9417.9003999999986</v>
      </c>
      <c r="E9" s="15">
        <v>8621.1</v>
      </c>
      <c r="F9" s="6">
        <f t="shared" si="0"/>
        <v>2633.5199999999986</v>
      </c>
    </row>
    <row r="10" spans="1:6" ht="48" customHeight="1">
      <c r="A10" s="2">
        <v>5</v>
      </c>
      <c r="B10" s="3" t="s">
        <v>3</v>
      </c>
      <c r="C10" s="6">
        <f>C13*6.61%</f>
        <v>24232.260000000002</v>
      </c>
      <c r="D10" s="7">
        <f>D13*6.61%</f>
        <v>20277.629200000003</v>
      </c>
      <c r="E10" s="15">
        <v>26848.7</v>
      </c>
      <c r="F10" s="6">
        <f t="shared" si="0"/>
        <v>-2616.4399999999987</v>
      </c>
    </row>
    <row r="11" spans="1:6" ht="35.25" customHeight="1">
      <c r="A11" s="2">
        <v>6</v>
      </c>
      <c r="B11" s="4" t="s">
        <v>4</v>
      </c>
      <c r="C11" s="6">
        <f>C13*3.02%</f>
        <v>11071.32</v>
      </c>
      <c r="D11" s="7">
        <f>D13*3.02%</f>
        <v>9264.5144</v>
      </c>
      <c r="E11" s="15">
        <v>11071.32</v>
      </c>
      <c r="F11" s="6">
        <f t="shared" si="0"/>
        <v>0</v>
      </c>
    </row>
    <row r="12" spans="1:6" ht="33.75" customHeight="1">
      <c r="A12" s="2">
        <v>7</v>
      </c>
      <c r="B12" s="3" t="s">
        <v>5</v>
      </c>
      <c r="C12" s="6">
        <f>C13*28.32%</f>
        <v>103821.12000000001</v>
      </c>
      <c r="D12" s="7">
        <f>D13*28.32%</f>
        <v>86877.830400000006</v>
      </c>
      <c r="E12" s="15">
        <v>115065.60000000001</v>
      </c>
      <c r="F12" s="6">
        <f>C12-E12</f>
        <v>-11244.479999999996</v>
      </c>
    </row>
    <row r="13" spans="1:6" ht="18.75" customHeight="1">
      <c r="A13" s="1"/>
      <c r="B13" s="5" t="s">
        <v>13</v>
      </c>
      <c r="C13" s="8">
        <v>366600</v>
      </c>
      <c r="D13" s="8">
        <v>306772</v>
      </c>
      <c r="E13" s="9">
        <f>SUM(E6:E12)</f>
        <v>583136.30000000005</v>
      </c>
      <c r="F13" s="9">
        <f>SUM(F6:F12)</f>
        <v>-222071.95999999996</v>
      </c>
    </row>
    <row r="15" spans="1:6">
      <c r="D15" s="16" t="s">
        <v>14</v>
      </c>
      <c r="E15" s="16"/>
      <c r="F15" s="16"/>
    </row>
    <row r="16" spans="1:6">
      <c r="B16" t="s">
        <v>18</v>
      </c>
      <c r="C16">
        <v>123694</v>
      </c>
      <c r="D16" t="s">
        <v>17</v>
      </c>
    </row>
  </sheetData>
  <mergeCells count="2">
    <mergeCell ref="D15:F15"/>
    <mergeCell ref="A2:F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Александр</cp:lastModifiedBy>
  <cp:lastPrinted>2016-04-18T09:56:08Z</cp:lastPrinted>
  <dcterms:created xsi:type="dcterms:W3CDTF">2012-06-05T08:57:36Z</dcterms:created>
  <dcterms:modified xsi:type="dcterms:W3CDTF">2016-04-18T09:56:11Z</dcterms:modified>
</cp:coreProperties>
</file>